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7-18" sheetId="1" r:id="rId1"/>
    <sheet name="Year end bank rec" sheetId="8" r:id="rId2"/>
  </sheets>
  <definedNames>
    <definedName name="_xlnm.Print_Area" localSheetId="0">'2017-18'!$A$1:$AE$72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3" i="1" l="1"/>
  <c r="S63" i="1"/>
  <c r="J50" i="1"/>
  <c r="E50" i="1"/>
  <c r="AD63" i="1"/>
  <c r="AC63" i="1"/>
  <c r="AB63" i="1"/>
  <c r="AA63" i="1"/>
  <c r="Z63" i="1"/>
  <c r="Y63" i="1"/>
  <c r="X63" i="1"/>
  <c r="W63" i="1"/>
  <c r="V63" i="1"/>
  <c r="U63" i="1"/>
  <c r="T63" i="1"/>
  <c r="Q63" i="1"/>
  <c r="S53" i="1"/>
  <c r="S52" i="1"/>
  <c r="N68" i="1" l="1"/>
  <c r="H23" i="1" l="1"/>
  <c r="H63" i="1" s="1"/>
  <c r="L25" i="1"/>
  <c r="AB24" i="1"/>
  <c r="AB9" i="1"/>
  <c r="Y42" i="1"/>
  <c r="AB38" i="1"/>
  <c r="AB28" i="1"/>
  <c r="AB21" i="1"/>
  <c r="AB16" i="1"/>
  <c r="AA43" i="1"/>
  <c r="AD49" i="1"/>
  <c r="Q44" i="1"/>
  <c r="N63" i="1" l="1"/>
  <c r="E64" i="1" s="1"/>
  <c r="O63" i="1"/>
  <c r="F64" i="1" s="1"/>
  <c r="P63" i="1"/>
  <c r="G64" i="1" s="1"/>
  <c r="AE63" i="1"/>
  <c r="I63" i="1"/>
  <c r="J63" i="1"/>
  <c r="K63" i="1"/>
  <c r="L63" i="1"/>
  <c r="M63" i="1"/>
  <c r="F63" i="1"/>
  <c r="F65" i="1" s="1"/>
  <c r="G63" i="1"/>
  <c r="E63" i="1"/>
  <c r="O66" i="1" l="1"/>
  <c r="I66" i="1"/>
  <c r="E65" i="1"/>
  <c r="D70" i="1"/>
  <c r="H70" i="1" l="1"/>
  <c r="D69" i="1"/>
  <c r="H69" i="1" s="1"/>
  <c r="G15" i="8"/>
  <c r="G17" i="8" s="1"/>
  <c r="G8" i="8"/>
  <c r="G10" i="8" s="1"/>
  <c r="G65" i="1" l="1"/>
  <c r="D71" i="1" s="1"/>
  <c r="D72" i="1" s="1"/>
  <c r="H71" i="1" l="1"/>
  <c r="H72" i="1" s="1"/>
  <c r="N71" i="1"/>
  <c r="N69" i="1" l="1"/>
  <c r="N70" i="1" s="1"/>
  <c r="N72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<sst xmlns="http://schemas.openxmlformats.org/spreadsheetml/2006/main" count="156" uniqueCount="86">
  <si>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</si>
  <si>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</si>
  <si>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</si>
  <si>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</si>
  <si>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</si>
  <si>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</si>
  <si>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</si>
  <si>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</si>
  <si>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</si>
  <si>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</si>
  <si>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</si>
  <si>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</si>
  <si>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</si>
  <si>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</si>
  <si>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</si>
  <si>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</si>
  <si>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</si>
  <si>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</si>
  <si>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</si>
  <si>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</si>
  <si>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</si>
  <si>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</si>
  <si>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</si>
  <si>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</si>
  <si>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</si>
  <si>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</si>
  <si>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</si>
  <si>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</si>
  <si>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</si>
  <si>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</si>
  <si>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Current a/c balance 31.3.18</t>
  </si>
  <si>
    <t>S.137</t>
  </si>
  <si>
    <t>Lloyds Ctty Fd A/c</t>
  </si>
  <si>
    <t>Instant a/c balance 31.3.18</t>
  </si>
  <si>
    <t>Community Fund A/c balance 31.3.18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</si>
  <si>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</si>
  <si>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</si>
  <si>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</si>
  <si>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</si>
  <si>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</si>
  <si>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</si>
  <si>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</si>
  <si>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</si>
  <si>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</si>
  <si>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</si>
  <si>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</si>
  <si>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</si>
  <si>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</si>
  <si>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</si>
  <si>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</si>
  <si>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</si>
  <si>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</si>
  <si>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</si>
  <si>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</si>
  <si>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</si>
  <si>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</si>
  <si>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</si>
  <si>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</si>
  <si>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</si>
  <si>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</si>
  <si>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</si>
  <si>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Information Commissioner</t>
  </si>
  <si>
    <t>D/D</t>
  </si>
  <si>
    <t>Refund Sparkle for Markle event</t>
  </si>
  <si>
    <t>Village Hall Coffee Mornings Grant</t>
  </si>
  <si>
    <t>Secure-a-Field</t>
  </si>
  <si>
    <t>chq</t>
  </si>
  <si>
    <t>A W Services (final)</t>
  </si>
  <si>
    <t>Play Safety (ROSPA)</t>
  </si>
  <si>
    <t>Broad Town CE Primary</t>
  </si>
  <si>
    <t>Community Heartbeat Trust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</si>
  <si>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</si>
  <si>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</si>
  <si>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</si>
  <si>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</si>
  <si>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</si>
  <si>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</si>
  <si>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</si>
  <si>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</si>
  <si>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</si>
  <si>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Casbook Balance as of 1st March 2019</t>
  </si>
  <si>
    <t>Wiltshire Council</t>
  </si>
  <si>
    <t>bgc</t>
  </si>
  <si>
    <t>Footpath materials</t>
  </si>
  <si>
    <t>Laptop and printer</t>
  </si>
  <si>
    <t>1st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</si>
</sst>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8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9"/>
  <sheetViews>
    <sheetView tabSelected="1"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61" sqref="A61:XFD61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5" t="s">
        <v>79</v>
      </c>
      <c r="F1" s="176"/>
      <c r="G1" s="177"/>
      <c r="H1" s="176" t="s">
        <v>5</v>
      </c>
      <c r="I1" s="176"/>
      <c r="J1" s="176"/>
      <c r="K1" s="176"/>
      <c r="L1" s="176"/>
      <c r="M1" s="177"/>
      <c r="N1" s="175" t="s">
        <v>6</v>
      </c>
      <c r="O1" s="176"/>
      <c r="P1" s="183"/>
      <c r="Q1" s="178" t="s">
        <v>19</v>
      </c>
      <c r="R1" s="178" t="s">
        <v>50</v>
      </c>
      <c r="S1" s="178" t="s">
        <v>51</v>
      </c>
      <c r="T1" s="178" t="s">
        <v>29</v>
      </c>
      <c r="U1" s="178" t="s">
        <v>20</v>
      </c>
      <c r="V1" s="178" t="s">
        <v>28</v>
      </c>
      <c r="W1" s="178" t="s">
        <v>21</v>
      </c>
      <c r="X1" s="178" t="s">
        <v>12</v>
      </c>
      <c r="Y1" s="178" t="s">
        <v>22</v>
      </c>
      <c r="Z1" s="178" t="s">
        <v>31</v>
      </c>
      <c r="AA1" s="178" t="s">
        <v>73</v>
      </c>
      <c r="AB1" s="178" t="s">
        <v>74</v>
      </c>
      <c r="AC1" s="178" t="s">
        <v>23</v>
      </c>
      <c r="AD1" s="178" t="s">
        <v>26</v>
      </c>
      <c r="AE1" s="181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32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32</v>
      </c>
      <c r="Q2" s="180"/>
      <c r="R2" s="184"/>
      <c r="S2" s="180"/>
      <c r="T2" s="180"/>
      <c r="U2" s="180"/>
      <c r="V2" s="180"/>
      <c r="W2" s="180"/>
      <c r="X2" s="180"/>
      <c r="Y2" s="180"/>
      <c r="Z2" s="180"/>
      <c r="AA2" s="179"/>
      <c r="AB2" s="179"/>
      <c r="AC2" s="180"/>
      <c r="AD2" s="180"/>
      <c r="AE2" s="182"/>
    </row>
    <row r="3" spans="1:31" ht="13.5" customHeight="1">
      <c r="A3" s="9">
        <v>42826</v>
      </c>
      <c r="B3" s="3" t="s">
        <v>2</v>
      </c>
      <c r="C3" s="139"/>
      <c r="D3" s="137"/>
      <c r="E3" s="144">
        <v>42.74</v>
      </c>
      <c r="F3" s="145">
        <v>6277.55</v>
      </c>
      <c r="G3" s="146">
        <v>10647.24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43199</v>
      </c>
      <c r="B4" s="4" t="s">
        <v>44</v>
      </c>
      <c r="C4" s="140"/>
      <c r="D4" s="138"/>
      <c r="E4" s="147"/>
      <c r="F4" s="148">
        <v>0.27</v>
      </c>
      <c r="G4" s="149"/>
      <c r="H4" s="55">
        <v>0.27</v>
      </c>
      <c r="I4" s="56"/>
      <c r="J4" s="56"/>
      <c r="K4" s="56"/>
      <c r="L4" s="56"/>
      <c r="M4" s="57"/>
      <c r="N4" s="58"/>
      <c r="O4" s="56"/>
      <c r="P4" s="59"/>
      <c r="Q4" s="58"/>
      <c r="R4" s="60"/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43201</v>
      </c>
      <c r="B5" s="4" t="s">
        <v>40</v>
      </c>
      <c r="C5" s="134"/>
      <c r="D5" s="135"/>
      <c r="E5" s="141">
        <v>1600</v>
      </c>
      <c r="F5" s="142"/>
      <c r="G5" s="143"/>
      <c r="H5" s="36"/>
      <c r="I5" s="37"/>
      <c r="J5" s="37"/>
      <c r="K5" s="37"/>
      <c r="L5" s="37"/>
      <c r="M5" s="4"/>
      <c r="N5" s="17"/>
      <c r="O5" s="37">
        <v>1600</v>
      </c>
      <c r="P5" s="18"/>
      <c r="Q5" s="17"/>
      <c r="R5" s="4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43201</v>
      </c>
      <c r="B6" s="4" t="s">
        <v>40</v>
      </c>
      <c r="C6" s="33"/>
      <c r="D6" s="31"/>
      <c r="E6" s="17">
        <v>100</v>
      </c>
      <c r="F6" s="37"/>
      <c r="G6" s="18"/>
      <c r="H6" s="36"/>
      <c r="I6" s="37"/>
      <c r="J6" s="37"/>
      <c r="K6" s="37"/>
      <c r="L6" s="37"/>
      <c r="M6" s="4"/>
      <c r="N6" s="17"/>
      <c r="O6" s="37">
        <v>100</v>
      </c>
      <c r="P6" s="18"/>
      <c r="Q6" s="17"/>
      <c r="R6" s="4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18"/>
    </row>
    <row r="7" spans="1:31">
      <c r="A7" s="11">
        <v>43201</v>
      </c>
      <c r="B7" s="4" t="s">
        <v>41</v>
      </c>
      <c r="C7" s="33"/>
      <c r="D7" s="31" t="s">
        <v>43</v>
      </c>
      <c r="E7" s="17"/>
      <c r="F7" s="37"/>
      <c r="G7" s="18"/>
      <c r="H7" s="36"/>
      <c r="I7" s="37"/>
      <c r="J7" s="37"/>
      <c r="K7" s="37"/>
      <c r="L7" s="37"/>
      <c r="M7" s="4"/>
      <c r="N7" s="17">
        <v>287</v>
      </c>
      <c r="O7" s="51"/>
      <c r="P7" s="52"/>
      <c r="Q7" s="17">
        <v>287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43202</v>
      </c>
      <c r="B8" s="4" t="s">
        <v>42</v>
      </c>
      <c r="C8" s="33"/>
      <c r="D8" s="31">
        <v>650</v>
      </c>
      <c r="E8" s="17"/>
      <c r="F8" s="37"/>
      <c r="G8" s="18"/>
      <c r="H8" s="36"/>
      <c r="I8" s="37"/>
      <c r="J8" s="37"/>
      <c r="K8" s="37"/>
      <c r="L8" s="37"/>
      <c r="M8" s="4"/>
      <c r="N8" s="17">
        <v>1430.85</v>
      </c>
      <c r="O8" s="51"/>
      <c r="P8" s="52"/>
      <c r="Q8" s="17">
        <v>1430.85</v>
      </c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43234</v>
      </c>
      <c r="B9" s="4" t="s">
        <v>56</v>
      </c>
      <c r="C9" s="33"/>
      <c r="D9" s="31">
        <v>651</v>
      </c>
      <c r="E9" s="17"/>
      <c r="F9" s="37"/>
      <c r="G9" s="18"/>
      <c r="H9" s="36"/>
      <c r="I9" s="37"/>
      <c r="J9" s="37"/>
      <c r="K9" s="37"/>
      <c r="L9" s="37"/>
      <c r="M9" s="4"/>
      <c r="N9" s="17">
        <v>115.2</v>
      </c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>
        <f>N9</f>
        <v>115.2</v>
      </c>
      <c r="AC9" s="37"/>
      <c r="AD9" s="37"/>
      <c r="AE9" s="18"/>
    </row>
    <row r="10" spans="1:31">
      <c r="A10" s="11">
        <v>43262</v>
      </c>
      <c r="B10" s="4" t="s">
        <v>40</v>
      </c>
      <c r="C10" s="33"/>
      <c r="D10" s="31"/>
      <c r="E10" s="53">
        <v>120</v>
      </c>
      <c r="F10" s="37"/>
      <c r="G10" s="18"/>
      <c r="H10" s="36"/>
      <c r="I10" s="37"/>
      <c r="J10" s="37"/>
      <c r="K10" s="37"/>
      <c r="L10" s="37"/>
      <c r="M10" s="4"/>
      <c r="N10" s="17"/>
      <c r="O10" s="54">
        <v>120</v>
      </c>
      <c r="P10" s="18"/>
      <c r="Q10" s="17"/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/>
    </row>
    <row r="11" spans="1:31">
      <c r="A11" s="11">
        <v>43215</v>
      </c>
      <c r="B11" s="4" t="s">
        <v>8</v>
      </c>
      <c r="C11" s="33"/>
      <c r="D11" s="31"/>
      <c r="E11" s="17"/>
      <c r="F11" s="37">
        <v>8490</v>
      </c>
      <c r="G11" s="18"/>
      <c r="H11" s="36"/>
      <c r="I11" s="37">
        <v>8490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43229</v>
      </c>
      <c r="B12" s="4" t="s">
        <v>44</v>
      </c>
      <c r="C12" s="33"/>
      <c r="D12" s="31"/>
      <c r="E12" s="17"/>
      <c r="F12" s="37">
        <v>0.36</v>
      </c>
      <c r="G12" s="18"/>
      <c r="H12" s="36">
        <v>0.36</v>
      </c>
      <c r="I12" s="37"/>
      <c r="J12" s="37"/>
      <c r="K12" s="37"/>
      <c r="L12" s="37"/>
      <c r="M12" s="4"/>
      <c r="N12" s="17"/>
      <c r="O12" s="37"/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43262</v>
      </c>
      <c r="B13" s="4" t="s">
        <v>44</v>
      </c>
      <c r="C13" s="33"/>
      <c r="D13" s="31"/>
      <c r="E13" s="17"/>
      <c r="F13" s="37">
        <v>0.59</v>
      </c>
      <c r="G13" s="18"/>
      <c r="H13" s="36">
        <v>0.59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43287</v>
      </c>
      <c r="B14" s="4" t="s">
        <v>47</v>
      </c>
      <c r="C14" s="33"/>
      <c r="D14" s="31"/>
      <c r="E14" s="17"/>
      <c r="F14" s="37">
        <v>492.44</v>
      </c>
      <c r="G14" s="18"/>
      <c r="H14" s="36"/>
      <c r="I14" s="37"/>
      <c r="J14" s="37"/>
      <c r="K14" s="37"/>
      <c r="L14" s="37"/>
      <c r="M14" s="4">
        <v>492.44</v>
      </c>
      <c r="N14" s="17"/>
      <c r="O14" s="37"/>
      <c r="P14" s="18"/>
      <c r="Q14" s="17"/>
      <c r="R14" s="4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8"/>
    </row>
    <row r="15" spans="1:31">
      <c r="A15" s="11">
        <v>43290</v>
      </c>
      <c r="B15" s="4" t="s">
        <v>44</v>
      </c>
      <c r="C15" s="33"/>
      <c r="D15" s="31"/>
      <c r="E15" s="17"/>
      <c r="F15" s="37">
        <v>0.5</v>
      </c>
      <c r="G15" s="18"/>
      <c r="H15" s="36">
        <v>0.5</v>
      </c>
      <c r="I15" s="37"/>
      <c r="J15" s="37"/>
      <c r="K15" s="37"/>
      <c r="L15" s="37"/>
      <c r="M15" s="4"/>
      <c r="N15" s="17"/>
      <c r="O15" s="37"/>
      <c r="P15" s="18"/>
      <c r="Q15" s="17"/>
      <c r="R15" s="4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43290</v>
      </c>
      <c r="B16" s="4" t="s">
        <v>49</v>
      </c>
      <c r="C16" s="33"/>
      <c r="D16" s="31">
        <v>653</v>
      </c>
      <c r="E16" s="17"/>
      <c r="F16" s="37"/>
      <c r="G16" s="18"/>
      <c r="H16" s="36"/>
      <c r="I16" s="37"/>
      <c r="J16" s="37"/>
      <c r="K16" s="37"/>
      <c r="L16" s="37"/>
      <c r="M16" s="4"/>
      <c r="N16" s="17">
        <v>144</v>
      </c>
      <c r="O16" s="37"/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>
        <f>N16</f>
        <v>144</v>
      </c>
      <c r="AC16" s="37"/>
      <c r="AD16" s="37"/>
      <c r="AE16" s="18"/>
    </row>
    <row r="17" spans="1:31">
      <c r="A17" s="11">
        <v>43290</v>
      </c>
      <c r="B17" s="4" t="s">
        <v>57</v>
      </c>
      <c r="C17" s="33"/>
      <c r="D17" s="31">
        <v>655</v>
      </c>
      <c r="E17" s="17"/>
      <c r="F17" s="37"/>
      <c r="G17" s="18"/>
      <c r="H17" s="36"/>
      <c r="I17" s="37"/>
      <c r="J17" s="37"/>
      <c r="K17" s="37"/>
      <c r="L17" s="37"/>
      <c r="M17" s="4"/>
      <c r="N17" s="17">
        <v>450</v>
      </c>
      <c r="O17" s="37"/>
      <c r="P17" s="18"/>
      <c r="Q17" s="17"/>
      <c r="R17" s="48"/>
      <c r="S17" s="37"/>
      <c r="T17" s="37"/>
      <c r="U17" s="37"/>
      <c r="V17" s="37"/>
      <c r="W17" s="37">
        <v>450</v>
      </c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43291</v>
      </c>
      <c r="B18" s="4" t="s">
        <v>40</v>
      </c>
      <c r="C18" s="33"/>
      <c r="D18" s="31"/>
      <c r="E18" s="17">
        <v>2098.75</v>
      </c>
      <c r="F18" s="37"/>
      <c r="G18" s="18"/>
      <c r="H18" s="36"/>
      <c r="I18" s="37"/>
      <c r="J18" s="37"/>
      <c r="K18" s="37"/>
      <c r="L18" s="37"/>
      <c r="M18" s="4"/>
      <c r="N18" s="17"/>
      <c r="O18" s="37">
        <v>2098.75</v>
      </c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43297</v>
      </c>
      <c r="B19" s="4" t="s">
        <v>42</v>
      </c>
      <c r="C19" s="33"/>
      <c r="D19" s="31">
        <v>659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1058.27</v>
      </c>
      <c r="O19" s="37"/>
      <c r="P19" s="18"/>
      <c r="Q19" s="17">
        <v>1058.27</v>
      </c>
      <c r="R19" s="4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1">
      <c r="A20" s="11">
        <v>43298</v>
      </c>
      <c r="B20" s="4" t="s">
        <v>40</v>
      </c>
      <c r="C20" s="33"/>
      <c r="D20" s="31"/>
      <c r="E20" s="17">
        <v>120</v>
      </c>
      <c r="F20" s="37"/>
      <c r="G20" s="18"/>
      <c r="H20" s="36"/>
      <c r="I20" s="37"/>
      <c r="J20" s="37"/>
      <c r="K20" s="37"/>
      <c r="L20" s="37"/>
      <c r="M20" s="4"/>
      <c r="N20" s="17"/>
      <c r="O20" s="37">
        <v>120</v>
      </c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1">
      <c r="A21" s="11">
        <v>43312</v>
      </c>
      <c r="B21" s="4" t="s">
        <v>46</v>
      </c>
      <c r="C21" s="33"/>
      <c r="D21" s="31">
        <v>656</v>
      </c>
      <c r="E21" s="17"/>
      <c r="F21" s="37"/>
      <c r="G21" s="18"/>
      <c r="H21" s="36"/>
      <c r="I21" s="37"/>
      <c r="J21" s="37"/>
      <c r="K21" s="37"/>
      <c r="L21" s="37"/>
      <c r="M21" s="4"/>
      <c r="N21" s="17">
        <v>150</v>
      </c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>
        <f>N21</f>
        <v>150</v>
      </c>
      <c r="AC21" s="37"/>
      <c r="AD21" s="37"/>
      <c r="AE21" s="18"/>
    </row>
    <row r="22" spans="1:31">
      <c r="A22" s="11">
        <v>43321</v>
      </c>
      <c r="B22" s="4" t="s">
        <v>44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43318</v>
      </c>
      <c r="B23" s="4" t="s">
        <v>40</v>
      </c>
      <c r="C23" s="33"/>
      <c r="D23" s="31"/>
      <c r="E23" s="17">
        <v>50</v>
      </c>
      <c r="F23" s="37">
        <v>0.48</v>
      </c>
      <c r="G23" s="18"/>
      <c r="H23" s="36">
        <f>F23</f>
        <v>0.48</v>
      </c>
      <c r="I23" s="37"/>
      <c r="J23" s="37"/>
      <c r="K23" s="37"/>
      <c r="L23" s="37"/>
      <c r="M23" s="4"/>
      <c r="N23" s="17"/>
      <c r="O23" s="37">
        <v>50</v>
      </c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43325</v>
      </c>
      <c r="B24" s="4" t="s">
        <v>58</v>
      </c>
      <c r="C24" s="33"/>
      <c r="D24" s="31">
        <v>660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23.4</v>
      </c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>
        <f>N24</f>
        <v>23.4</v>
      </c>
      <c r="AC24" s="37"/>
      <c r="AD24" s="37"/>
      <c r="AE24" s="18"/>
    </row>
    <row r="25" spans="1:31" ht="14.25" customHeight="1">
      <c r="A25" s="11">
        <v>43325</v>
      </c>
      <c r="B25" s="4" t="s">
        <v>63</v>
      </c>
      <c r="C25" s="33"/>
      <c r="D25" s="31"/>
      <c r="E25" s="17"/>
      <c r="F25" s="37"/>
      <c r="G25" s="18">
        <v>73.069999999999993</v>
      </c>
      <c r="H25" s="36"/>
      <c r="I25" s="37"/>
      <c r="J25" s="37"/>
      <c r="K25" s="37"/>
      <c r="L25" s="37">
        <f>G25</f>
        <v>73.069999999999993</v>
      </c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>
        <v>43353</v>
      </c>
      <c r="B26" s="4" t="s">
        <v>59</v>
      </c>
      <c r="C26" s="33"/>
      <c r="D26" s="31">
        <v>661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241.87</v>
      </c>
      <c r="O26" s="54"/>
      <c r="P26" s="18"/>
      <c r="Q26" s="17"/>
      <c r="R26" s="48"/>
      <c r="S26" s="37"/>
      <c r="T26" s="37"/>
      <c r="U26" s="37"/>
      <c r="V26" s="37">
        <v>241.87</v>
      </c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43353</v>
      </c>
      <c r="B27" s="4" t="s">
        <v>60</v>
      </c>
      <c r="C27" s="33"/>
      <c r="D27" s="31">
        <v>662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243.5</v>
      </c>
      <c r="O27" s="54"/>
      <c r="P27" s="18"/>
      <c r="Q27" s="17"/>
      <c r="R27" s="48"/>
      <c r="S27" s="37"/>
      <c r="T27" s="37">
        <v>243.5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>
        <v>43353</v>
      </c>
      <c r="B28" s="4" t="s">
        <v>61</v>
      </c>
      <c r="C28" s="33"/>
      <c r="D28" s="31" t="s">
        <v>62</v>
      </c>
      <c r="E28" s="17"/>
      <c r="F28" s="37"/>
      <c r="G28" s="18"/>
      <c r="H28" s="36"/>
      <c r="I28" s="37"/>
      <c r="J28" s="37"/>
      <c r="K28" s="37"/>
      <c r="L28" s="37"/>
      <c r="M28" s="4"/>
      <c r="N28" s="53">
        <v>35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f>N28</f>
        <v>35</v>
      </c>
      <c r="AC28" s="37"/>
      <c r="AD28" s="37"/>
      <c r="AE28" s="18"/>
    </row>
    <row r="29" spans="1:31">
      <c r="A29" s="11">
        <v>43353</v>
      </c>
      <c r="B29" s="4" t="s">
        <v>64</v>
      </c>
      <c r="C29" s="33"/>
      <c r="D29" s="31">
        <v>9</v>
      </c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>
        <v>432</v>
      </c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432</v>
      </c>
      <c r="AE29" s="18"/>
    </row>
    <row r="30" spans="1:31">
      <c r="A30" s="11">
        <v>43353</v>
      </c>
      <c r="B30" s="4" t="s">
        <v>44</v>
      </c>
      <c r="C30" s="33"/>
      <c r="D30" s="31"/>
      <c r="E30" s="17"/>
      <c r="F30" s="37">
        <v>0.49</v>
      </c>
      <c r="G30" s="18"/>
      <c r="H30" s="36">
        <v>0.49</v>
      </c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>
        <v>43367</v>
      </c>
      <c r="B31" s="4" t="s">
        <v>40</v>
      </c>
      <c r="C31" s="33"/>
      <c r="D31" s="47"/>
      <c r="E31" s="17">
        <v>100</v>
      </c>
      <c r="F31" s="37"/>
      <c r="G31" s="18"/>
      <c r="H31" s="36"/>
      <c r="I31" s="37"/>
      <c r="J31" s="37"/>
      <c r="K31" s="37"/>
      <c r="L31" s="37"/>
      <c r="M31" s="4"/>
      <c r="N31" s="53"/>
      <c r="O31" s="54">
        <v>100</v>
      </c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43382</v>
      </c>
      <c r="B32" s="4" t="s">
        <v>44</v>
      </c>
      <c r="C32" s="33"/>
      <c r="D32" s="47"/>
      <c r="E32" s="17"/>
      <c r="F32" s="37">
        <v>0.44</v>
      </c>
      <c r="G32" s="18"/>
      <c r="H32" s="36">
        <v>0.44</v>
      </c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43379</v>
      </c>
      <c r="B33" s="4" t="s">
        <v>40</v>
      </c>
      <c r="C33" s="33" t="s">
        <v>43</v>
      </c>
      <c r="D33" s="47"/>
      <c r="E33" s="53">
        <v>1500</v>
      </c>
      <c r="F33" s="37"/>
      <c r="G33" s="18"/>
      <c r="H33" s="36"/>
      <c r="I33" s="37"/>
      <c r="J33" s="37"/>
      <c r="K33" s="37"/>
      <c r="L33" s="37"/>
      <c r="M33" s="4"/>
      <c r="N33" s="53"/>
      <c r="O33" s="54">
        <v>1500</v>
      </c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>
        <v>43388</v>
      </c>
      <c r="B34" s="4" t="s">
        <v>42</v>
      </c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>
        <v>809.67</v>
      </c>
      <c r="O34" s="54"/>
      <c r="P34" s="18"/>
      <c r="Q34" s="17">
        <v>809.67</v>
      </c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>
        <v>43388</v>
      </c>
      <c r="B35" s="4" t="s">
        <v>41</v>
      </c>
      <c r="C35" s="33" t="s">
        <v>43</v>
      </c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>
        <v>393.2</v>
      </c>
      <c r="O35" s="54"/>
      <c r="P35" s="18"/>
      <c r="Q35" s="17">
        <v>393.2</v>
      </c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>
        <v>43388</v>
      </c>
      <c r="B36" s="4" t="s">
        <v>69</v>
      </c>
      <c r="C36" s="33"/>
      <c r="D36" s="31">
        <v>10</v>
      </c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>
        <v>580</v>
      </c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>
        <v>580</v>
      </c>
      <c r="AE36" s="18"/>
    </row>
    <row r="37" spans="1:31">
      <c r="A37" s="11">
        <v>43388</v>
      </c>
      <c r="B37" s="4" t="s">
        <v>57</v>
      </c>
      <c r="C37" s="33" t="s">
        <v>66</v>
      </c>
      <c r="D37" s="31">
        <v>8</v>
      </c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>
        <v>5000</v>
      </c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v>5000</v>
      </c>
      <c r="AE37" s="18"/>
    </row>
    <row r="38" spans="1:31">
      <c r="A38" s="11">
        <v>43388</v>
      </c>
      <c r="B38" s="4" t="s">
        <v>65</v>
      </c>
      <c r="C38" s="33" t="s">
        <v>66</v>
      </c>
      <c r="D38" s="31">
        <v>664</v>
      </c>
      <c r="E38" s="53"/>
      <c r="F38" s="37"/>
      <c r="G38" s="18"/>
      <c r="H38" s="36"/>
      <c r="I38" s="37"/>
      <c r="J38" s="37"/>
      <c r="K38" s="37"/>
      <c r="L38" s="37"/>
      <c r="M38" s="4"/>
      <c r="N38" s="53">
        <v>252.4</v>
      </c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>
        <f>N38</f>
        <v>252.4</v>
      </c>
      <c r="AC38" s="37"/>
      <c r="AD38" s="37"/>
      <c r="AE38" s="18"/>
    </row>
    <row r="39" spans="1:31">
      <c r="A39" s="11">
        <v>43409</v>
      </c>
      <c r="B39" s="4" t="s">
        <v>40</v>
      </c>
      <c r="C39" s="33" t="s">
        <v>43</v>
      </c>
      <c r="D39" s="31"/>
      <c r="E39" s="53">
        <v>500</v>
      </c>
      <c r="F39" s="37"/>
      <c r="G39" s="18"/>
      <c r="H39" s="36"/>
      <c r="I39" s="37"/>
      <c r="J39" s="37"/>
      <c r="K39" s="37"/>
      <c r="L39" s="37"/>
      <c r="M39" s="4"/>
      <c r="N39" s="53"/>
      <c r="O39" s="54">
        <v>500</v>
      </c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>
        <v>43413</v>
      </c>
      <c r="B40" s="4" t="s">
        <v>44</v>
      </c>
      <c r="C40" s="33"/>
      <c r="D40" s="31"/>
      <c r="E40" s="53"/>
      <c r="F40" s="37">
        <v>0.42</v>
      </c>
      <c r="G40" s="18"/>
      <c r="H40" s="36">
        <v>0.42</v>
      </c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>
        <v>43416</v>
      </c>
      <c r="B41" s="4" t="s">
        <v>67</v>
      </c>
      <c r="C41" s="33"/>
      <c r="D41" s="31">
        <v>665</v>
      </c>
      <c r="E41" s="53"/>
      <c r="F41" s="37"/>
      <c r="G41" s="18"/>
      <c r="H41" s="36"/>
      <c r="I41" s="37"/>
      <c r="J41" s="37"/>
      <c r="K41" s="37"/>
      <c r="L41" s="37"/>
      <c r="M41" s="4"/>
      <c r="N41" s="53">
        <v>360</v>
      </c>
      <c r="O41" s="54"/>
      <c r="P41" s="18"/>
      <c r="Q41" s="17"/>
      <c r="R41" s="48"/>
      <c r="S41" s="37"/>
      <c r="T41" s="37"/>
      <c r="U41" s="37"/>
      <c r="V41" s="37"/>
      <c r="W41" s="37"/>
      <c r="X41" s="37">
        <v>360</v>
      </c>
      <c r="Y41" s="37"/>
      <c r="Z41" s="37"/>
      <c r="AA41" s="37"/>
      <c r="AB41" s="37"/>
      <c r="AC41" s="37"/>
      <c r="AD41" s="37"/>
      <c r="AE41" s="18"/>
    </row>
    <row r="42" spans="1:31">
      <c r="A42" s="11">
        <v>43416</v>
      </c>
      <c r="B42" s="4" t="s">
        <v>68</v>
      </c>
      <c r="C42" s="33"/>
      <c r="D42" s="31">
        <v>666</v>
      </c>
      <c r="E42" s="53"/>
      <c r="F42" s="37"/>
      <c r="G42" s="18"/>
      <c r="H42" s="36"/>
      <c r="I42" s="37"/>
      <c r="J42" s="37"/>
      <c r="K42" s="37"/>
      <c r="L42" s="37"/>
      <c r="M42" s="4"/>
      <c r="N42" s="53">
        <v>92.4</v>
      </c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>
        <f>N42</f>
        <v>92.4</v>
      </c>
      <c r="Z42" s="37"/>
      <c r="AA42" s="37"/>
      <c r="AB42" s="37"/>
      <c r="AC42" s="37"/>
      <c r="AD42" s="37"/>
      <c r="AE42" s="18"/>
    </row>
    <row r="43" spans="1:31">
      <c r="A43" s="11">
        <v>43444</v>
      </c>
      <c r="B43" s="4" t="s">
        <v>70</v>
      </c>
      <c r="C43" s="33" t="s">
        <v>66</v>
      </c>
      <c r="D43" s="31">
        <v>667</v>
      </c>
      <c r="E43" s="53"/>
      <c r="F43" s="37"/>
      <c r="G43" s="18"/>
      <c r="H43" s="36"/>
      <c r="I43" s="37"/>
      <c r="J43" s="37"/>
      <c r="K43" s="37"/>
      <c r="L43" s="37"/>
      <c r="M43" s="4"/>
      <c r="N43" s="53">
        <v>151.19999999999999</v>
      </c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>
        <f>N43</f>
        <v>151.19999999999999</v>
      </c>
      <c r="AB43" s="37"/>
      <c r="AC43" s="37"/>
      <c r="AD43" s="37"/>
      <c r="AE43" s="18"/>
    </row>
    <row r="44" spans="1:31">
      <c r="A44" s="11">
        <v>43809</v>
      </c>
      <c r="B44" s="4" t="s">
        <v>42</v>
      </c>
      <c r="C44" s="33" t="s">
        <v>66</v>
      </c>
      <c r="D44" s="31">
        <v>668</v>
      </c>
      <c r="E44" s="53"/>
      <c r="F44" s="37"/>
      <c r="G44" s="18"/>
      <c r="H44" s="36"/>
      <c r="I44" s="37"/>
      <c r="J44" s="37"/>
      <c r="K44" s="37"/>
      <c r="L44" s="37"/>
      <c r="M44" s="4"/>
      <c r="N44" s="53">
        <v>760.58</v>
      </c>
      <c r="O44" s="54"/>
      <c r="P44" s="18"/>
      <c r="Q44" s="17">
        <f>N44</f>
        <v>760.58</v>
      </c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>
        <v>43809</v>
      </c>
      <c r="B45" s="4" t="s">
        <v>44</v>
      </c>
      <c r="C45" s="33"/>
      <c r="D45" s="31"/>
      <c r="E45" s="53"/>
      <c r="F45" s="37">
        <v>0.39</v>
      </c>
      <c r="G45" s="18"/>
      <c r="H45" s="36">
        <v>0.39</v>
      </c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>
        <v>43472</v>
      </c>
      <c r="B46" s="4" t="s">
        <v>40</v>
      </c>
      <c r="C46" s="33"/>
      <c r="D46" s="47"/>
      <c r="E46" s="53">
        <v>1025.05</v>
      </c>
      <c r="F46" s="37"/>
      <c r="G46" s="18"/>
      <c r="H46" s="36"/>
      <c r="I46" s="37"/>
      <c r="J46" s="37"/>
      <c r="K46" s="37"/>
      <c r="L46" s="37"/>
      <c r="M46" s="4"/>
      <c r="N46" s="53"/>
      <c r="O46" s="54">
        <v>1025.05</v>
      </c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>
        <v>43472</v>
      </c>
      <c r="B47" s="4" t="s">
        <v>41</v>
      </c>
      <c r="C47" s="33" t="s">
        <v>43</v>
      </c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>
        <v>158</v>
      </c>
      <c r="O47" s="54"/>
      <c r="P47" s="18"/>
      <c r="Q47" s="17">
        <v>158</v>
      </c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>
        <v>43474</v>
      </c>
      <c r="B48" s="4" t="s">
        <v>44</v>
      </c>
      <c r="C48" s="33"/>
      <c r="D48" s="31"/>
      <c r="E48" s="17"/>
      <c r="F48" s="37">
        <v>0.37</v>
      </c>
      <c r="G48" s="18"/>
      <c r="H48" s="36">
        <v>0.37</v>
      </c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>
        <v>43479</v>
      </c>
      <c r="B49" s="4" t="s">
        <v>46</v>
      </c>
      <c r="C49" s="33" t="s">
        <v>66</v>
      </c>
      <c r="D49" s="31">
        <v>11</v>
      </c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>
        <v>400</v>
      </c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>
        <f>P49</f>
        <v>400</v>
      </c>
      <c r="AE49" s="18"/>
    </row>
    <row r="50" spans="1:31">
      <c r="A50" s="11">
        <v>43502</v>
      </c>
      <c r="B50" s="4" t="s">
        <v>81</v>
      </c>
      <c r="C50" s="33" t="s">
        <v>82</v>
      </c>
      <c r="D50" s="31"/>
      <c r="E50" s="17">
        <f>794.97</f>
        <v>794.97</v>
      </c>
      <c r="F50" s="37"/>
      <c r="G50" s="18"/>
      <c r="H50" s="36"/>
      <c r="I50" s="37"/>
      <c r="J50" s="37">
        <f>E50</f>
        <v>794.97</v>
      </c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>
        <v>43507</v>
      </c>
      <c r="B51" s="4" t="s">
        <v>44</v>
      </c>
      <c r="C51" s="33"/>
      <c r="D51" s="26"/>
      <c r="E51" s="17"/>
      <c r="F51" s="37">
        <v>0.36</v>
      </c>
      <c r="G51" s="18"/>
      <c r="H51" s="36">
        <v>0.36</v>
      </c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>
        <v>43510</v>
      </c>
      <c r="B52" s="4" t="s">
        <v>83</v>
      </c>
      <c r="C52" s="33" t="s">
        <v>66</v>
      </c>
      <c r="D52" s="47">
        <v>669</v>
      </c>
      <c r="E52" s="17"/>
      <c r="F52" s="37"/>
      <c r="G52" s="18"/>
      <c r="H52" s="36"/>
      <c r="I52" s="37"/>
      <c r="J52" s="37"/>
      <c r="K52" s="37"/>
      <c r="L52" s="37"/>
      <c r="M52" s="4"/>
      <c r="N52" s="17">
        <v>45.24</v>
      </c>
      <c r="O52" s="37"/>
      <c r="P52" s="18"/>
      <c r="Q52" s="17"/>
      <c r="R52" s="48"/>
      <c r="S52" s="37">
        <f>N52</f>
        <v>45.24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>
        <v>43511</v>
      </c>
      <c r="B53" s="4" t="s">
        <v>84</v>
      </c>
      <c r="C53" s="33" t="s">
        <v>66</v>
      </c>
      <c r="D53" s="47">
        <v>670</v>
      </c>
      <c r="E53" s="17"/>
      <c r="F53" s="37"/>
      <c r="G53" s="18"/>
      <c r="H53" s="36"/>
      <c r="I53" s="37"/>
      <c r="J53" s="37"/>
      <c r="K53" s="37"/>
      <c r="L53" s="37"/>
      <c r="M53" s="4"/>
      <c r="N53" s="17">
        <v>508.99</v>
      </c>
      <c r="O53" s="37"/>
      <c r="P53" s="18"/>
      <c r="Q53" s="17"/>
      <c r="R53" s="48"/>
      <c r="S53" s="37">
        <f>N53</f>
        <v>508.99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61">
        <v>43514</v>
      </c>
      <c r="B54" s="162" t="s">
        <v>41</v>
      </c>
      <c r="C54" s="163" t="s">
        <v>43</v>
      </c>
      <c r="D54" s="164"/>
      <c r="E54" s="87"/>
      <c r="F54" s="89"/>
      <c r="G54" s="90"/>
      <c r="H54" s="165"/>
      <c r="I54" s="89"/>
      <c r="J54" s="89"/>
      <c r="K54" s="89"/>
      <c r="L54" s="89"/>
      <c r="M54" s="162"/>
      <c r="N54" s="87">
        <v>48.6</v>
      </c>
      <c r="O54" s="89"/>
      <c r="P54" s="90"/>
      <c r="Q54" s="87">
        <v>48.6</v>
      </c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 s="169" customFormat="1">
      <c r="A55" s="12"/>
      <c r="B55" s="4"/>
      <c r="C55" s="33"/>
      <c r="D55" s="26"/>
      <c r="E55" s="17"/>
      <c r="F55" s="37"/>
      <c r="G55" s="18"/>
      <c r="H55" s="36"/>
      <c r="I55" s="37"/>
      <c r="J55" s="37"/>
      <c r="K55" s="37"/>
      <c r="L55" s="37"/>
      <c r="M55" s="4"/>
      <c r="N55" s="17"/>
      <c r="O55" s="37"/>
      <c r="P55" s="18"/>
      <c r="Q55" s="17"/>
      <c r="R55" s="4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18"/>
    </row>
    <row r="56" spans="1:31">
      <c r="A56" s="156"/>
      <c r="B56" s="157"/>
      <c r="C56" s="158"/>
      <c r="D56" s="108"/>
      <c r="E56" s="159"/>
      <c r="F56" s="160"/>
      <c r="G56" s="46"/>
      <c r="H56" s="170"/>
      <c r="I56" s="160"/>
      <c r="J56" s="160"/>
      <c r="K56" s="160"/>
      <c r="L56" s="160"/>
      <c r="M56" s="157"/>
      <c r="N56" s="159"/>
      <c r="O56" s="160"/>
      <c r="P56" s="46"/>
      <c r="Q56" s="159"/>
      <c r="R56" s="168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46"/>
    </row>
    <row r="57" spans="1:31" s="169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6"/>
      <c r="B58" s="157"/>
      <c r="C58" s="158"/>
      <c r="D58" s="108"/>
      <c r="E58" s="159"/>
      <c r="F58" s="160"/>
      <c r="G58" s="46"/>
      <c r="H58" s="170"/>
      <c r="I58" s="160"/>
      <c r="J58" s="160"/>
      <c r="K58" s="160"/>
      <c r="L58" s="160"/>
      <c r="M58" s="157"/>
      <c r="N58" s="159"/>
      <c r="O58" s="160"/>
      <c r="P58" s="46"/>
      <c r="Q58" s="159"/>
      <c r="R58" s="168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46"/>
    </row>
    <row r="59" spans="1:31" s="169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6"/>
      <c r="B60" s="157"/>
      <c r="C60" s="158"/>
      <c r="D60" s="108"/>
      <c r="E60" s="159"/>
      <c r="F60" s="160"/>
      <c r="G60" s="46"/>
      <c r="H60" s="170"/>
      <c r="I60" s="160"/>
      <c r="J60" s="160"/>
      <c r="K60" s="160"/>
      <c r="L60" s="160"/>
      <c r="M60" s="157"/>
      <c r="N60" s="159"/>
      <c r="O60" s="160"/>
      <c r="P60" s="46"/>
      <c r="Q60" s="159"/>
      <c r="R60" s="168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46"/>
    </row>
    <row r="61" spans="1:31" s="169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3"/>
      <c r="B62" s="5"/>
      <c r="C62" s="34"/>
      <c r="D62" s="27"/>
      <c r="E62" s="20"/>
      <c r="F62" s="38"/>
      <c r="G62" s="46"/>
      <c r="H62" s="166"/>
      <c r="I62" s="142"/>
      <c r="J62" s="142"/>
      <c r="K62" s="142"/>
      <c r="L62" s="142"/>
      <c r="M62" s="167"/>
      <c r="N62" s="19"/>
      <c r="O62" s="38"/>
      <c r="P62" s="171"/>
      <c r="Q62" s="159"/>
      <c r="R62" s="168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46"/>
    </row>
    <row r="63" spans="1:31" s="72" customFormat="1" ht="15" thickBot="1">
      <c r="A63" s="172" t="s">
        <v>85</v>
      </c>
      <c r="B63" s="154" t="s">
        <v>48</v>
      </c>
      <c r="C63" s="150"/>
      <c r="D63" s="151"/>
      <c r="E63" s="120">
        <f t="shared" ref="E63:AD63" si="0">SUM(E3:E62)</f>
        <v>8051.51</v>
      </c>
      <c r="F63" s="123">
        <f t="shared" si="0"/>
        <v>15264.660000000002</v>
      </c>
      <c r="G63" s="86">
        <f t="shared" si="0"/>
        <v>10720.31</v>
      </c>
      <c r="H63" s="91">
        <f>SUM(H3:H62)</f>
        <v>4.6700000000000008</v>
      </c>
      <c r="I63" s="92">
        <f t="shared" si="0"/>
        <v>8490</v>
      </c>
      <c r="J63" s="92">
        <f t="shared" si="0"/>
        <v>794.97</v>
      </c>
      <c r="K63" s="92">
        <f t="shared" si="0"/>
        <v>0</v>
      </c>
      <c r="L63" s="92">
        <f t="shared" si="0"/>
        <v>73.069999999999993</v>
      </c>
      <c r="M63" s="93">
        <f t="shared" si="0"/>
        <v>492.44</v>
      </c>
      <c r="N63" s="92">
        <f t="shared" si="0"/>
        <v>7759.369999999999</v>
      </c>
      <c r="O63" s="92">
        <f t="shared" si="0"/>
        <v>7213.8</v>
      </c>
      <c r="P63" s="128">
        <f t="shared" si="0"/>
        <v>6412</v>
      </c>
      <c r="Q63" s="128">
        <f t="shared" si="0"/>
        <v>4946.17</v>
      </c>
      <c r="R63" s="128">
        <f t="shared" si="0"/>
        <v>0</v>
      </c>
      <c r="S63" s="128">
        <f t="shared" si="0"/>
        <v>554.23</v>
      </c>
      <c r="T63" s="128">
        <f t="shared" si="0"/>
        <v>243.5</v>
      </c>
      <c r="U63" s="128">
        <f t="shared" si="0"/>
        <v>0</v>
      </c>
      <c r="V63" s="128">
        <f t="shared" si="0"/>
        <v>241.87</v>
      </c>
      <c r="W63" s="128">
        <f t="shared" si="0"/>
        <v>450</v>
      </c>
      <c r="X63" s="128">
        <f t="shared" si="0"/>
        <v>360</v>
      </c>
      <c r="Y63" s="128">
        <f t="shared" si="0"/>
        <v>92.4</v>
      </c>
      <c r="Z63" s="128">
        <f t="shared" si="0"/>
        <v>0</v>
      </c>
      <c r="AA63" s="128">
        <f t="shared" si="0"/>
        <v>151.19999999999999</v>
      </c>
      <c r="AB63" s="128">
        <f t="shared" si="0"/>
        <v>720</v>
      </c>
      <c r="AC63" s="128">
        <f t="shared" si="0"/>
        <v>0</v>
      </c>
      <c r="AD63" s="128">
        <f t="shared" si="0"/>
        <v>6412</v>
      </c>
      <c r="AE63" s="127">
        <f t="shared" ref="AE63" si="1">SUM(AE5:AE52)</f>
        <v>0</v>
      </c>
    </row>
    <row r="64" spans="1:31" s="72" customFormat="1" ht="15" thickTop="1">
      <c r="A64" s="173"/>
      <c r="B64" s="155" t="s">
        <v>6</v>
      </c>
      <c r="C64" s="152"/>
      <c r="D64" s="153"/>
      <c r="E64" s="121">
        <f>N63</f>
        <v>7759.369999999999</v>
      </c>
      <c r="F64" s="124">
        <f t="shared" ref="F64:G64" si="2">O63</f>
        <v>7213.8</v>
      </c>
      <c r="G64" s="129">
        <f t="shared" si="2"/>
        <v>6412</v>
      </c>
      <c r="H64" s="71"/>
      <c r="I64" s="71"/>
      <c r="J64" s="71"/>
      <c r="K64" s="71"/>
      <c r="L64" s="71"/>
      <c r="M64" s="71"/>
      <c r="N64" s="126" t="s">
        <v>45</v>
      </c>
      <c r="O64" s="126" t="s">
        <v>45</v>
      </c>
      <c r="P64" s="126" t="s">
        <v>45</v>
      </c>
      <c r="Q64" s="71" t="s">
        <v>45</v>
      </c>
      <c r="R64" s="71" t="s">
        <v>45</v>
      </c>
      <c r="S64" s="71" t="s">
        <v>45</v>
      </c>
      <c r="T64" s="71" t="s">
        <v>45</v>
      </c>
      <c r="U64" s="71" t="s">
        <v>45</v>
      </c>
      <c r="V64" s="71" t="s">
        <v>45</v>
      </c>
      <c r="W64" s="71" t="s">
        <v>45</v>
      </c>
      <c r="X64" s="71" t="s">
        <v>45</v>
      </c>
      <c r="Y64" s="71" t="s">
        <v>45</v>
      </c>
      <c r="Z64" s="71" t="s">
        <v>45</v>
      </c>
      <c r="AA64" s="71" t="s">
        <v>45</v>
      </c>
      <c r="AB64" s="71" t="s">
        <v>45</v>
      </c>
      <c r="AC64" s="71" t="s">
        <v>45</v>
      </c>
      <c r="AD64" s="71" t="s">
        <v>45</v>
      </c>
      <c r="AE64" s="71" t="s">
        <v>45</v>
      </c>
    </row>
    <row r="65" spans="1:31" s="72" customFormat="1" ht="15" thickBot="1">
      <c r="A65" s="174"/>
      <c r="B65" s="131" t="s">
        <v>78</v>
      </c>
      <c r="C65" s="132"/>
      <c r="D65" s="133" t="s">
        <v>3</v>
      </c>
      <c r="E65" s="122">
        <f>E63-E64</f>
        <v>292.14000000000124</v>
      </c>
      <c r="F65" s="125">
        <f>F63-F64</f>
        <v>8050.8600000000015</v>
      </c>
      <c r="G65" s="130">
        <f>G63-G64</f>
        <v>4308.3099999999995</v>
      </c>
      <c r="H65" s="71"/>
      <c r="I65" s="71"/>
      <c r="J65" s="71"/>
      <c r="K65" s="71"/>
      <c r="L65" s="71"/>
      <c r="M65" s="71"/>
      <c r="N65" s="71" t="s">
        <v>45</v>
      </c>
      <c r="O65" s="71" t="s">
        <v>45</v>
      </c>
      <c r="P65" s="71" t="s">
        <v>45</v>
      </c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 t="s">
        <v>45</v>
      </c>
    </row>
    <row r="66" spans="1:31" ht="15" thickTop="1">
      <c r="A66" s="14"/>
      <c r="B66" s="7"/>
      <c r="C66" s="28"/>
      <c r="D66" s="6"/>
      <c r="E66" s="7"/>
      <c r="F66" s="7"/>
      <c r="H66" s="94" t="s">
        <v>13</v>
      </c>
      <c r="I66" s="95">
        <f>SUM(H63:M63)</f>
        <v>9855.15</v>
      </c>
      <c r="L66" s="62"/>
      <c r="M66" s="62"/>
      <c r="N66" s="94" t="s">
        <v>14</v>
      </c>
      <c r="O66" s="95">
        <f>SUM(Q63:AE63)</f>
        <v>14171.369999999999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75" customFormat="1" ht="32.25" customHeight="1">
      <c r="A67" s="66"/>
      <c r="B67" s="66"/>
      <c r="C67" s="66"/>
      <c r="D67" s="66"/>
      <c r="E67" s="66"/>
      <c r="F67" s="66"/>
      <c r="G67" s="66"/>
      <c r="H67" s="66"/>
      <c r="I67" s="66"/>
      <c r="J67" s="77"/>
      <c r="K67" s="77"/>
      <c r="L67" s="77"/>
      <c r="M67" s="77"/>
      <c r="N67" s="76"/>
      <c r="O67" s="73"/>
      <c r="P67" s="74"/>
      <c r="Q67" s="76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</row>
    <row r="68" spans="1:31" s="82" customFormat="1" ht="32.25" customHeight="1">
      <c r="A68" s="106" t="s">
        <v>80</v>
      </c>
      <c r="B68" s="107"/>
      <c r="C68" s="107"/>
      <c r="D68" s="107"/>
      <c r="E68" s="107"/>
      <c r="F68" s="108"/>
      <c r="G68" s="107"/>
      <c r="H68" s="109" t="s">
        <v>72</v>
      </c>
      <c r="I68" s="110"/>
      <c r="J68" s="106" t="s">
        <v>36</v>
      </c>
      <c r="K68" s="110"/>
      <c r="L68" s="110"/>
      <c r="M68" s="110"/>
      <c r="N68" s="111">
        <f>SUM(E3:G3)</f>
        <v>16967.53</v>
      </c>
      <c r="T68" s="79" t="s">
        <v>45</v>
      </c>
      <c r="U68" s="68"/>
      <c r="V68" s="83"/>
      <c r="W68" s="80"/>
      <c r="X68" s="81"/>
      <c r="Y68" s="81"/>
      <c r="Z68" s="81"/>
      <c r="AA68" s="81"/>
      <c r="AB68" s="81"/>
      <c r="AC68" s="81"/>
      <c r="AD68" s="81"/>
      <c r="AE68" s="81"/>
    </row>
    <row r="69" spans="1:31" s="82" customFormat="1" ht="32.25" customHeight="1">
      <c r="A69" s="107" t="s">
        <v>52</v>
      </c>
      <c r="B69" s="107"/>
      <c r="C69" s="107"/>
      <c r="D69" s="112">
        <f>E65</f>
        <v>292.14000000000124</v>
      </c>
      <c r="E69" s="113" t="s">
        <v>71</v>
      </c>
      <c r="F69" s="114">
        <v>0</v>
      </c>
      <c r="G69" s="107" t="s">
        <v>45</v>
      </c>
      <c r="H69" s="114">
        <f>D69-F69</f>
        <v>292.14000000000124</v>
      </c>
      <c r="I69" s="110"/>
      <c r="J69" s="115" t="s">
        <v>54</v>
      </c>
      <c r="K69" s="110"/>
      <c r="L69" s="110"/>
      <c r="M69" s="110"/>
      <c r="N69" s="111">
        <f>I66</f>
        <v>9855.15</v>
      </c>
      <c r="R69" s="81"/>
      <c r="X69" s="81"/>
      <c r="Y69" s="81"/>
      <c r="Z69" s="81"/>
      <c r="AA69" s="81"/>
      <c r="AB69" s="81"/>
      <c r="AC69" s="81"/>
      <c r="AD69" s="81"/>
      <c r="AE69" s="81"/>
    </row>
    <row r="70" spans="1:31" s="82" customFormat="1" ht="16.5" customHeight="1">
      <c r="A70" s="107" t="s">
        <v>53</v>
      </c>
      <c r="B70" s="107"/>
      <c r="C70" s="107"/>
      <c r="D70" s="112">
        <f>F65</f>
        <v>8050.8600000000015</v>
      </c>
      <c r="E70" s="107"/>
      <c r="F70" s="114"/>
      <c r="G70" s="107" t="s">
        <v>45</v>
      </c>
      <c r="H70" s="114">
        <f>D70</f>
        <v>8050.8600000000015</v>
      </c>
      <c r="I70" s="110"/>
      <c r="J70" s="110"/>
      <c r="K70" s="110"/>
      <c r="L70" s="110"/>
      <c r="M70" s="110"/>
      <c r="N70" s="85">
        <f>SUM(N68:N69)</f>
        <v>26822.68</v>
      </c>
      <c r="R70" s="81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75</v>
      </c>
      <c r="B71" s="107"/>
      <c r="C71" s="107"/>
      <c r="D71" s="112">
        <f>G65</f>
        <v>4308.3099999999995</v>
      </c>
      <c r="E71" s="113" t="s">
        <v>71</v>
      </c>
      <c r="F71" s="114">
        <v>0</v>
      </c>
      <c r="G71" s="107"/>
      <c r="H71" s="114">
        <f>D71-F71</f>
        <v>4308.3099999999995</v>
      </c>
      <c r="I71" s="110"/>
      <c r="J71" s="115" t="s">
        <v>55</v>
      </c>
      <c r="K71" s="110"/>
      <c r="L71" s="110"/>
      <c r="M71" s="110"/>
      <c r="N71" s="111">
        <f>O66</f>
        <v>14171.369999999999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20.25" customHeight="1">
      <c r="A72" s="106" t="s">
        <v>76</v>
      </c>
      <c r="B72" s="116"/>
      <c r="C72" s="117"/>
      <c r="D72" s="84">
        <f>SUM(D69:D71)</f>
        <v>12651.310000000003</v>
      </c>
      <c r="E72" s="107"/>
      <c r="F72" s="107"/>
      <c r="G72" s="107"/>
      <c r="H72" s="118">
        <f>SUM(H69:H71)</f>
        <v>12651.310000000003</v>
      </c>
      <c r="I72" s="106"/>
      <c r="J72" s="106" t="s">
        <v>77</v>
      </c>
      <c r="K72" s="119"/>
      <c r="L72" s="106"/>
      <c r="M72" s="106"/>
      <c r="N72" s="85">
        <f>N70-N71</f>
        <v>12651.310000000001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>
      <c r="A73" s="107"/>
      <c r="B73" s="107"/>
      <c r="C73" s="107"/>
      <c r="D73" s="107"/>
      <c r="E73" s="107"/>
      <c r="F73" s="107"/>
      <c r="G73" s="107"/>
      <c r="H73" s="107"/>
      <c r="I73" s="110"/>
      <c r="J73" s="110"/>
      <c r="K73" s="110"/>
      <c r="L73" s="110"/>
      <c r="M73" s="110"/>
      <c r="N73" s="110"/>
      <c r="Q73" s="81"/>
    </row>
    <row r="74" spans="1:3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</row>
    <row r="75" spans="1:3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</row>
    <row r="76" spans="1:31">
      <c r="A76" s="66"/>
      <c r="B76" s="66"/>
      <c r="C76" s="66"/>
      <c r="D76" s="66"/>
      <c r="E76" s="66"/>
      <c r="F76" s="66"/>
      <c r="G76" s="66"/>
      <c r="H76" s="66"/>
      <c r="I76" s="66"/>
      <c r="J76" s="67"/>
      <c r="K76" s="67"/>
      <c r="L76" s="66"/>
      <c r="M76" s="66"/>
      <c r="N76" s="66"/>
      <c r="O76" s="66"/>
      <c r="P76" s="66"/>
    </row>
    <row r="77" spans="1:31">
      <c r="A77" s="64"/>
      <c r="C77" s="2"/>
      <c r="D77" s="2"/>
    </row>
    <row r="78" spans="1:31">
      <c r="A78" s="65"/>
      <c r="C78" s="2"/>
      <c r="D78" s="2"/>
    </row>
    <row r="79" spans="1:31">
      <c r="A79" s="63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3:A65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4" sqref="G14"/>
    </sheetView>
  </sheetViews>
  <sheetFormatPr defaultRowHeight="14.4"/>
  <sheetData>
    <row r="1" spans="1:7">
      <c r="A1" s="39" t="s">
        <v>35</v>
      </c>
    </row>
    <row r="3" spans="1:7">
      <c r="A3" s="39" t="s">
        <v>38</v>
      </c>
      <c r="D3" s="39"/>
    </row>
    <row r="5" spans="1:7">
      <c r="A5" s="2" t="s">
        <v>30</v>
      </c>
      <c r="B5" s="25"/>
      <c r="C5" s="1"/>
      <c r="D5" s="1"/>
      <c r="G5" s="2"/>
    </row>
    <row r="6" spans="1:7">
      <c r="A6" s="2" t="s">
        <v>33</v>
      </c>
      <c r="B6" s="25"/>
      <c r="C6" s="1"/>
      <c r="D6" s="1"/>
      <c r="G6" s="49"/>
    </row>
    <row r="7" spans="1:7">
      <c r="A7" s="2" t="s">
        <v>34</v>
      </c>
      <c r="B7" s="25"/>
      <c r="C7" s="1"/>
      <c r="D7" s="1"/>
      <c r="G7" s="43"/>
    </row>
    <row r="8" spans="1:7">
      <c r="A8" s="2"/>
      <c r="B8" s="2"/>
      <c r="C8" s="2"/>
      <c r="D8" s="2"/>
      <c r="G8" s="50">
        <f>SUM(G5:G7)</f>
        <v>0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39</v>
      </c>
      <c r="B10" s="2"/>
      <c r="C10" s="2"/>
      <c r="D10" s="2"/>
      <c r="G10" s="42">
        <f>G8-G9</f>
        <v>0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36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/>
    </row>
    <row r="15" spans="1:7">
      <c r="A15" s="8"/>
      <c r="B15" s="29"/>
      <c r="C15" s="1"/>
      <c r="G15" s="41">
        <f>SUM(G13:G14)</f>
        <v>16967.53</v>
      </c>
    </row>
    <row r="16" spans="1:7">
      <c r="A16" s="8" t="s">
        <v>17</v>
      </c>
      <c r="B16" s="29"/>
      <c r="C16" s="1"/>
      <c r="G16" s="2"/>
    </row>
    <row r="17" spans="1:7" ht="24" customHeight="1" thickBot="1">
      <c r="A17" s="7" t="s">
        <v>37</v>
      </c>
      <c r="B17" s="29"/>
      <c r="C17" s="1"/>
      <c r="G17" s="42">
        <f>G15-G16</f>
        <v>16967.53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2017-18</vt:lpstr>
      <vt:lpstr>Year end bank rec</vt:lpstr>
      <vt:lpstr>'2017-18'!Print_Area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2019-03-04T15:59:27Z</dcterms:modified>
</cp:coreProperties>
</file>